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4° Trimestre 2019\Fomatos - copia\"/>
    </mc:Choice>
  </mc:AlternateContent>
  <bookViews>
    <workbookView xWindow="-120" yWindow="-120" windowWidth="20730" windowHeight="11160" tabRatio="863" firstSheet="1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62" l="1"/>
  <c r="C20" i="62"/>
  <c r="E9" i="62"/>
  <c r="E8" i="62"/>
  <c r="E60" i="59" l="1"/>
  <c r="D60" i="59" l="1"/>
  <c r="C60" i="59"/>
  <c r="C52" i="59"/>
  <c r="C39" i="59"/>
  <c r="C65" i="60" l="1"/>
  <c r="C46" i="60"/>
  <c r="D108" i="59"/>
  <c r="E103" i="59"/>
  <c r="C186" i="60" l="1"/>
  <c r="C185" i="60" s="1"/>
  <c r="C99" i="60" l="1"/>
  <c r="C98" i="60" s="1"/>
  <c r="F47" i="65"/>
  <c r="D44" i="23" s="1"/>
  <c r="F46" i="65"/>
  <c r="F45" i="65"/>
  <c r="F44" i="65"/>
  <c r="F43" i="65"/>
  <c r="F42" i="65"/>
  <c r="D39" i="23" s="1"/>
  <c r="F41" i="65"/>
  <c r="F40" i="65"/>
  <c r="D37" i="23" s="1"/>
  <c r="F39" i="65"/>
  <c r="F38" i="65"/>
  <c r="F36" i="65"/>
  <c r="F37" i="65" l="1"/>
  <c r="D34" i="23" s="1"/>
  <c r="D46" i="23" s="1"/>
  <c r="A3" i="64" l="1"/>
  <c r="A1" i="64"/>
  <c r="A1" i="63"/>
  <c r="A3" i="63"/>
  <c r="C47" i="62"/>
  <c r="C46" i="62" s="1"/>
  <c r="D47" i="62"/>
  <c r="D46" i="62" s="1"/>
  <c r="C7" i="64"/>
  <c r="D15" i="62"/>
  <c r="C15" i="62"/>
  <c r="E14" i="62"/>
  <c r="E13" i="62"/>
  <c r="E12" i="62"/>
  <c r="E11" i="62"/>
  <c r="E10" i="62"/>
  <c r="D111" i="60"/>
  <c r="D110" i="60"/>
  <c r="D109" i="60"/>
  <c r="D107" i="60"/>
  <c r="D105" i="60"/>
  <c r="D104" i="60"/>
  <c r="D103" i="60"/>
  <c r="D102" i="60"/>
  <c r="D101" i="60"/>
  <c r="D100" i="60"/>
  <c r="D99" i="60"/>
  <c r="D98" i="60"/>
  <c r="C74" i="60"/>
  <c r="C73" i="60" s="1"/>
  <c r="C58" i="60"/>
  <c r="C59" i="60"/>
  <c r="D101" i="59"/>
  <c r="C111" i="59"/>
  <c r="C101" i="59"/>
  <c r="C30" i="59"/>
  <c r="E15" i="62" l="1"/>
  <c r="C30" i="64" l="1"/>
  <c r="C39" i="64" s="1"/>
  <c r="C15" i="63"/>
  <c r="C7" i="63"/>
  <c r="C20" i="63" s="1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  <c r="D149" i="60" l="1"/>
  <c r="D153" i="60"/>
  <c r="D156" i="60"/>
  <c r="D219" i="60"/>
  <c r="D208" i="60"/>
  <c r="D166" i="60"/>
  <c r="D134" i="60"/>
  <c r="D159" i="60"/>
  <c r="D152" i="60"/>
  <c r="D217" i="60"/>
  <c r="D151" i="60"/>
  <c r="D211" i="60"/>
  <c r="D178" i="60"/>
  <c r="D136" i="60"/>
  <c r="D138" i="60"/>
  <c r="D137" i="60"/>
  <c r="D176" i="60"/>
  <c r="D189" i="60"/>
  <c r="D112" i="60"/>
  <c r="D194" i="60"/>
  <c r="D161" i="60"/>
  <c r="D198" i="60"/>
  <c r="D200" i="60"/>
  <c r="D145" i="60"/>
  <c r="D201" i="60"/>
  <c r="D116" i="60"/>
  <c r="D173" i="60"/>
  <c r="D129" i="60"/>
  <c r="D147" i="60"/>
  <c r="D202" i="60"/>
  <c r="D163" i="60"/>
  <c r="D157" i="60"/>
  <c r="D188" i="60"/>
  <c r="D174" i="60"/>
  <c r="D122" i="60"/>
  <c r="D192" i="60"/>
  <c r="D184" i="60"/>
  <c r="D172" i="60"/>
  <c r="D127" i="60"/>
  <c r="D140" i="60"/>
  <c r="D183" i="60"/>
  <c r="D199" i="60"/>
  <c r="D139" i="60"/>
  <c r="D210" i="60"/>
  <c r="D205" i="60"/>
  <c r="D150" i="60"/>
  <c r="D218" i="60"/>
  <c r="D114" i="60"/>
  <c r="D215" i="60"/>
  <c r="D179" i="60"/>
  <c r="D154" i="60"/>
  <c r="D148" i="60"/>
  <c r="D168" i="60"/>
  <c r="D170" i="60"/>
  <c r="D206" i="60"/>
  <c r="D197" i="60"/>
  <c r="D164" i="60"/>
  <c r="D132" i="60"/>
  <c r="D204" i="60"/>
  <c r="D126" i="60"/>
  <c r="D141" i="60"/>
  <c r="D123" i="60"/>
  <c r="D143" i="60"/>
  <c r="D213" i="60"/>
  <c r="D214" i="60"/>
  <c r="D120" i="60"/>
  <c r="D108" i="60"/>
  <c r="D171" i="60"/>
  <c r="D124" i="60"/>
  <c r="D193" i="60"/>
  <c r="D185" i="60"/>
  <c r="D155" i="60"/>
  <c r="D195" i="60"/>
  <c r="D118" i="60"/>
  <c r="D144" i="60"/>
  <c r="D209" i="60"/>
  <c r="D142" i="60"/>
  <c r="D135" i="60"/>
  <c r="D128" i="60"/>
  <c r="D160" i="60"/>
  <c r="D113" i="60"/>
  <c r="D167" i="60"/>
  <c r="D182" i="60"/>
  <c r="D119" i="60"/>
  <c r="D196" i="60"/>
  <c r="D187" i="60"/>
  <c r="D180" i="60"/>
  <c r="D203" i="60"/>
  <c r="D162" i="60"/>
  <c r="D133" i="60"/>
  <c r="D207" i="60"/>
  <c r="D130" i="60"/>
  <c r="D212" i="60"/>
  <c r="D220" i="60"/>
  <c r="D216" i="60"/>
  <c r="D181" i="60"/>
  <c r="D177" i="60"/>
  <c r="D131" i="60"/>
  <c r="D115" i="60"/>
  <c r="D106" i="60"/>
  <c r="D158" i="60"/>
  <c r="D146" i="60"/>
  <c r="D121" i="60"/>
  <c r="D191" i="60"/>
  <c r="D190" i="60"/>
  <c r="D125" i="60"/>
  <c r="D175" i="60"/>
  <c r="D169" i="60"/>
  <c r="D165" i="60"/>
  <c r="D186" i="60"/>
  <c r="D117" i="60"/>
</calcChain>
</file>

<file path=xl/sharedStrings.xml><?xml version="1.0" encoding="utf-8"?>
<sst xmlns="http://schemas.openxmlformats.org/spreadsheetml/2006/main" count="930" uniqueCount="661">
  <si>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</si>
  <si>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</si>
  <si>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</si>
  <si>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</si>
  <si>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</si>
  <si>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</si>
  <si>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</si>
  <si>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</si>
  <si>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</si>
  <si>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</si>
  <si>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</si>
  <si>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</si>
  <si>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</si>
  <si>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</si>
  <si>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</si>
  <si>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</si>
  <si>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</si>
  <si>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</si>
  <si>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</si>
  <si>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</si>
  <si>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</si>
  <si>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</si>
  <si>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</si>
  <si>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</si>
  <si>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</si>
  <si>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</si>
  <si>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</si>
  <si>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</si>
  <si>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</si>
  <si>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</si>
  <si>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</si>
  <si>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</si>
  <si>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</si>
  <si>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</si>
  <si>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</si>
  <si>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</si>
  <si>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</si>
  <si>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</si>
  <si>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</si>
  <si>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</si>
  <si>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</si>
  <si>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</si>
  <si>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</si>
  <si>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</si>
  <si>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</si>
  <si>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</si>
  <si>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</si>
  <si>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</si>
  <si>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</si>
  <si>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</si>
  <si>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</si>
  <si>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</si>
  <si>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</si>
  <si>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</si>
  <si>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</si>
  <si>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</si>
  <si>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</si>
  <si>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</si>
  <si>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</si>
  <si>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</si>
  <si>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</si>
  <si>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</si>
  <si>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</si>
  <si>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</si>
  <si>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</si>
  <si>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</si>
  <si>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</si>
  <si>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</si>
  <si>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</si>
  <si>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</si>
  <si>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</si>
  <si>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</si>
  <si>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</si>
  <si>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</si>
  <si>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</si>
  <si>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</si>
  <si>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</si>
  <si>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</si>
  <si>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</si>
  <si>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</si>
  <si>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</si>
  <si>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</si>
  <si>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</si>
  <si>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</si>
  <si>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</si>
  <si>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</si>
  <si>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</si>
  <si>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</si>
  <si>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</si>
  <si>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</si>
  <si>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</si>
  <si>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</si>
  <si>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</si>
  <si>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</si>
  <si>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</si>
  <si>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</si>
  <si>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</si>
  <si>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</si>
  <si>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</si>
  <si>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</si>
  <si>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</si>
  <si>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</si>
  <si>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</si>
  <si>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</si>
  <si>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</si>
  <si>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</si>
  <si>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</si>
  <si>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</si>
  <si>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</si>
  <si>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</si>
  <si>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</si>
  <si>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</si>
  <si>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</si>
  <si>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</si>
  <si>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</si>
  <si>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</si>
  <si>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</si>
  <si>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</si>
  <si>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</si>
  <si>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</si>
  <si>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</si>
  <si>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</si>
  <si>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</si>
  <si>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</si>
  <si>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</si>
  <si>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</si>
  <si>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</si>
  <si>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</si>
  <si>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</si>
  <si>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</si>
  <si>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</si>
  <si>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</si>
  <si>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</si>
  <si>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</si>
  <si>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</si>
  <si>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</si>
  <si>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</si>
  <si>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</si>
  <si>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</si>
  <si>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</si>
  <si>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</si>
  <si>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</si>
  <si>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</si>
  <si>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</si>
  <si>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</si>
  <si>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</si>
  <si>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</si>
  <si>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</si>
  <si>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</si>
  <si>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</si>
  <si>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</si>
  <si>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</si>
  <si>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</si>
  <si>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</si>
  <si>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</si>
  <si>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</si>
  <si>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</si>
  <si>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</si>
  <si>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</si>
  <si>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</si>
  <si>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</si>
  <si>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</si>
  <si>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</si>
  <si>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</si>
  <si>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</si>
  <si>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</si>
  <si>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</si>
  <si>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</si>
  <si>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</si>
  <si>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</si>
  <si>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</si>
  <si>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</si>
  <si>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</si>
  <si>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</si>
  <si>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</si>
  <si>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</si>
  <si>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</si>
  <si>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</si>
  <si>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</si>
  <si>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</si>
  <si>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</si>
  <si>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</si>
  <si>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</si>
  <si>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</si>
  <si>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</si>
  <si>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</si>
  <si>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</si>
  <si>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</si>
  <si>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</si>
  <si>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</si>
  <si>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</si>
  <si>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</si>
  <si>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</si>
  <si>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</si>
  <si>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</si>
  <si>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</si>
  <si>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</si>
  <si>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</si>
  <si>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</si>
  <si>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</si>
  <si>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</si>
  <si>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</si>
  <si>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</si>
  <si>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</si>
  <si>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</si>
  <si>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</si>
  <si>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</si>
  <si>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</si>
  <si>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</si>
  <si>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</si>
  <si>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</si>
  <si>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</si>
  <si>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</si>
  <si>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</si>
  <si>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</si>
  <si>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</si>
  <si>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</si>
  <si>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</si>
  <si>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</si>
  <si>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</si>
  <si>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</si>
  <si>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</si>
  <si>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</si>
  <si>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</si>
  <si>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</si>
  <si>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</si>
  <si>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</si>
  <si>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</si>
  <si>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</si>
  <si>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</si>
  <si>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</si>
  <si>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</si>
  <si>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</si>
  <si>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</si>
  <si>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</si>
  <si>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</si>
  <si>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</si>
  <si>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</si>
  <si>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</si>
  <si>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</si>
  <si>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</si>
  <si>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</si>
  <si>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</si>
  <si>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</si>
  <si>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</si>
  <si>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</si>
  <si>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</si>
  <si>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</si>
  <si>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</si>
  <si>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</si>
  <si>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</si>
  <si>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</si>
  <si>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</si>
  <si>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</si>
  <si>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</si>
  <si>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</si>
  <si>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</si>
  <si>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</si>
  <si>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</si>
  <si>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</si>
  <si>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</si>
  <si>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</si>
  <si>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</si>
  <si>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</si>
  <si>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</si>
  <si>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</si>
  <si>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</si>
  <si>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</si>
  <si>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</si>
  <si>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</si>
  <si>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</si>
  <si>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</si>
  <si>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</si>
  <si>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</si>
  <si>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</si>
  <si>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</si>
  <si>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</si>
  <si>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</si>
  <si>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</si>
  <si>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</si>
  <si>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</si>
  <si>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</si>
  <si>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</si>
  <si>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</si>
  <si>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</si>
  <si>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</si>
  <si>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</si>
  <si>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</si>
  <si>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</si>
  <si>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</si>
  <si>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</si>
  <si>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</si>
  <si>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</si>
  <si>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</si>
  <si>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</si>
  <si>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</si>
  <si>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</si>
  <si>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</si>
  <si>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</si>
  <si>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</si>
  <si>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</si>
  <si>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</si>
  <si>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</si>
  <si>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</si>
  <si>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</si>
  <si>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</si>
  <si>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</si>
  <si>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</si>
  <si>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</si>
  <si>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</si>
  <si>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</si>
  <si>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</si>
  <si>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</si>
  <si>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</si>
  <si>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</si>
  <si>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</si>
  <si>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</si>
  <si>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</si>
  <si>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</si>
  <si>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</si>
  <si>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</si>
  <si>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</si>
  <si>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</si>
  <si>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</si>
  <si>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</si>
  <si>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</si>
  <si>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</si>
  <si>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</si>
  <si>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</si>
  <si>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</si>
  <si>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</si>
  <si>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</si>
  <si>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</si>
  <si>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</si>
  <si>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</si>
  <si>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</si>
  <si>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</si>
  <si>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</si>
  <si>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</si>
  <si>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</si>
  <si>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</si>
  <si>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</si>
  <si>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</si>
  <si>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</si>
  <si>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</si>
  <si>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</si>
  <si>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</si>
  <si>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</si>
  <si>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</si>
  <si>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</si>
  <si>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</si>
  <si>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</si>
  <si>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</si>
  <si>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</si>
  <si>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</si>
  <si>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</si>
  <si>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</si>
  <si>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</si>
  <si>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</si>
  <si>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</si>
  <si>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</si>
  <si>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</si>
  <si>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</si>
  <si>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</si>
  <si>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</si>
  <si>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</si>
  <si>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</si>
  <si>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</si>
  <si>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</si>
  <si>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</si>
  <si>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</si>
  <si>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</si>
  <si>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</si>
  <si>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</si>
  <si>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</si>
  <si>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</si>
  <si>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</si>
  <si>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</si>
  <si>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</si>
  <si>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</si>
  <si>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</si>
  <si>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</si>
  <si>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</si>
  <si>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</si>
  <si>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</si>
  <si>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</si>
  <si>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</si>
  <si>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</si>
  <si>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</si>
  <si>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</si>
  <si>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</si>
  <si>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</si>
  <si>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</si>
  <si>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</si>
  <si>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</si>
  <si>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</si>
  <si>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</si>
  <si>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</si>
  <si>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</si>
  <si>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</si>
  <si>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</si>
  <si>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</si>
  <si>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</si>
  <si>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</si>
  <si>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</si>
  <si>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</si>
  <si>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</si>
  <si>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</si>
  <si>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</si>
  <si>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</si>
  <si>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</si>
  <si>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</si>
  <si>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</si>
  <si>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</si>
  <si>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</si>
  <si>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</si>
  <si>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</si>
  <si>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</si>
  <si>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</si>
  <si>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</si>
  <si>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</si>
  <si>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</si>
  <si>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</si>
  <si>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</si>
  <si>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</si>
  <si>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</si>
  <si>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</si>
  <si>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</si>
  <si>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</si>
  <si>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</si>
  <si>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</si>
  <si>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</si>
  <si>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</si>
  <si>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</si>
  <si>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</si>
  <si>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</si>
  <si>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</si>
  <si>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</si>
  <si>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</si>
  <si>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</si>
  <si>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</si>
  <si>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</si>
  <si>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</si>
  <si>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</si>
  <si>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</si>
  <si>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</si>
  <si>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</si>
  <si>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</si>
  <si>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</si>
  <si>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</si>
  <si>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</si>
  <si>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</si>
  <si>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</si>
  <si>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</si>
  <si>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</si>
  <si>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</si>
  <si>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</si>
  <si>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</si>
  <si>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</si>
  <si>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</si>
  <si>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</si>
  <si>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</si>
  <si>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</si>
  <si>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</si>
  <si>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</si>
  <si>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</si>
  <si>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</si>
  <si>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</si>
  <si>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</si>
  <si>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</si>
  <si>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</si>
  <si>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</si>
  <si>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</si>
  <si>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</si>
  <si>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</si>
  <si>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</si>
  <si>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</si>
  <si>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</si>
  <si>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</si>
  <si>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</si>
  <si>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</si>
  <si>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</si>
  <si>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</si>
  <si>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</si>
  <si>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</si>
  <si>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</si>
  <si>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</si>
  <si>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</si>
  <si>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</si>
  <si>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</si>
  <si>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</si>
  <si>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</si>
  <si>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</si>
  <si>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</si>
  <si>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</si>
  <si>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</si>
  <si>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</si>
  <si>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</si>
  <si>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</si>
  <si>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</si>
  <si>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</si>
  <si>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</si>
  <si>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</si>
  <si>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</si>
  <si>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</si>
  <si>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</si>
  <si>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</si>
  <si>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</si>
  <si>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</si>
  <si>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</si>
  <si>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</si>
  <si>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</si>
  <si>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</si>
  <si>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</si>
  <si>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</si>
  <si>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</si>
  <si>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</si>
  <si>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</si>
  <si>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</si>
  <si>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</si>
  <si>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</si>
  <si>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</si>
  <si>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</si>
  <si>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</si>
  <si>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</si>
  <si>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</si>
  <si>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</si>
  <si>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</si>
  <si>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</si>
  <si>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</si>
  <si>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</si>
  <si>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</si>
  <si>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</si>
  <si>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</si>
  <si>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</si>
  <si>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</si>
  <si>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</si>
  <si>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</si>
  <si>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</si>
  <si>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</si>
  <si>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</si>
  <si>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</si>
  <si>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</si>
  <si>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</si>
  <si>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</si>
  <si>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</si>
  <si>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</si>
  <si>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</si>
  <si>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</si>
  <si>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</si>
  <si>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</si>
  <si>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</si>
  <si>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</si>
  <si>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</si>
  <si>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</si>
  <si>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</si>
  <si>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</si>
  <si>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</si>
  <si>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</si>
  <si>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</si>
  <si>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</si>
  <si>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</si>
  <si>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</si>
  <si>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</si>
  <si>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</si>
  <si>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</si>
  <si>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</si>
  <si>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</si>
  <si>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</si>
  <si>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</si>
  <si>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</si>
  <si>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</si>
  <si>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</si>
  <si>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</si>
  <si>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</si>
  <si>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</si>
  <si>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</si>
  <si>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</si>
  <si>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</si>
  <si>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</si>
  <si>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</si>
  <si>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</si>
  <si>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</si>
  <si>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</si>
  <si>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</si>
  <si>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</si>
  <si>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</si>
  <si>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</si>
  <si>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</si>
  <si>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</si>
  <si>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</si>
  <si>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</si>
  <si>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</si>
  <si>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</si>
  <si>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</si>
  <si>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</si>
  <si>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</si>
  <si>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</si>
  <si>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</si>
  <si>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</si>
  <si>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</si>
  <si>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</si>
  <si>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</si>
  <si>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</si>
  <si>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</si>
  <si>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</si>
  <si>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</si>
  <si>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</si>
  <si>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</si>
  <si>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</si>
  <si>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</si>
  <si>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</si>
  <si>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</si>
  <si>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</si>
  <si>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</si>
  <si>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</si>
  <si>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</si>
  <si>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</si>
  <si>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</si>
  <si>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</si>
  <si>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</si>
  <si>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</si>
  <si>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</si>
  <si>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</si>
  <si>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</si>
  <si>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</si>
  <si>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</si>
  <si>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</si>
  <si>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</si>
  <si>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</si>
  <si>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</si>
  <si>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</si>
  <si>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</si>
  <si>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</si>
  <si>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</si>
  <si>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</si>
  <si>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</si>
  <si>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</si>
  <si>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</si>
  <si>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</si>
  <si>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</si>
  <si>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</si>
  <si>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</si>
  <si>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</si>
  <si>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</si>
  <si>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</si>
  <si>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</si>
  <si>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</si>
  <si>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</si>
  <si>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</si>
  <si>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UNITARIO</t>
  </si>
  <si>
    <t>COSTO DE ADQUISICÓN</t>
  </si>
  <si>
    <t>PEPS</t>
  </si>
  <si>
    <t>FISCAL</t>
  </si>
  <si>
    <t xml:space="preserve">Sueldos del personal necesario para atender el parque </t>
  </si>
  <si>
    <t xml:space="preserve">Prestaciones del personal necesario para atender el parque </t>
  </si>
  <si>
    <t>Alimentación de los animales</t>
  </si>
  <si>
    <t>Patronato del Parque Zoológico de León</t>
  </si>
  <si>
    <t>Directora Administrativa
LAE Magdalena Abigail Carrera Simental</t>
  </si>
  <si>
    <t xml:space="preserve"> </t>
  </si>
  <si>
    <t>Correspondiente 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</si>
</sst>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000000"/>
    <numFmt numFmtId="165" formatCode="#,##0.00000000"/>
    <numFmt numFmtId="166" formatCode="#,##0.00_ ;[Red]\-#,##0.00\ "/>
    <numFmt numFmtId="167" formatCode="#,##0.0000000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14" fillId="0" borderId="0" xfId="8" applyFont="1" applyAlignment="1">
      <alignment horizontal="justify"/>
    </xf>
    <xf numFmtId="43" fontId="14" fillId="0" borderId="0" xfId="14" applyFont="1"/>
    <xf numFmtId="43" fontId="14" fillId="0" borderId="0" xfId="8" applyNumberFormat="1" applyFont="1"/>
    <xf numFmtId="164" fontId="14" fillId="0" borderId="0" xfId="8" applyNumberFormat="1" applyFont="1"/>
    <xf numFmtId="165" fontId="14" fillId="0" borderId="0" xfId="8" applyNumberFormat="1" applyFont="1"/>
    <xf numFmtId="4" fontId="21" fillId="10" borderId="18" xfId="0" applyNumberFormat="1" applyFont="1" applyFill="1" applyBorder="1" applyAlignment="1">
      <alignment wrapText="1"/>
    </xf>
    <xf numFmtId="4" fontId="17" fillId="6" borderId="0" xfId="8" applyNumberFormat="1" applyFont="1" applyFill="1"/>
    <xf numFmtId="166" fontId="5" fillId="0" borderId="0" xfId="0" applyNumberFormat="1" applyFont="1"/>
    <xf numFmtId="166" fontId="8" fillId="0" borderId="0" xfId="10" applyNumberFormat="1" applyFont="1"/>
    <xf numFmtId="167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G30" sqref="G30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7" t="s">
        <v>657</v>
      </c>
      <c r="B1" s="157"/>
      <c r="C1" s="58"/>
      <c r="D1" s="55" t="s">
        <v>222</v>
      </c>
      <c r="E1" s="56">
        <v>2019</v>
      </c>
    </row>
    <row r="2" spans="1:5" ht="18.95" customHeight="1" x14ac:dyDescent="0.2">
      <c r="A2" s="158" t="s">
        <v>533</v>
      </c>
      <c r="B2" s="158"/>
      <c r="C2" s="77"/>
      <c r="D2" s="55" t="s">
        <v>224</v>
      </c>
      <c r="E2" s="58" t="s">
        <v>225</v>
      </c>
    </row>
    <row r="3" spans="1:5" ht="18.95" customHeight="1" x14ac:dyDescent="0.2">
      <c r="A3" s="159" t="s">
        <v>660</v>
      </c>
      <c r="B3" s="159"/>
      <c r="C3" s="58"/>
      <c r="D3" s="55" t="s">
        <v>226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5" x14ac:dyDescent="0.2">
      <c r="A33" s="31"/>
      <c r="B33" s="33"/>
    </row>
    <row r="34" spans="1:5" x14ac:dyDescent="0.2">
      <c r="A34" s="84" t="s">
        <v>79</v>
      </c>
      <c r="B34" s="85" t="s">
        <v>74</v>
      </c>
    </row>
    <row r="35" spans="1:5" x14ac:dyDescent="0.2">
      <c r="A35" s="84" t="s">
        <v>80</v>
      </c>
      <c r="B35" s="85" t="s">
        <v>75</v>
      </c>
    </row>
    <row r="36" spans="1:5" x14ac:dyDescent="0.2">
      <c r="A36" s="31"/>
      <c r="B36" s="34"/>
    </row>
    <row r="37" spans="1:5" x14ac:dyDescent="0.2">
      <c r="A37" s="31"/>
      <c r="B37" s="32" t="s">
        <v>77</v>
      </c>
    </row>
    <row r="38" spans="1:5" x14ac:dyDescent="0.2">
      <c r="A38" s="31" t="s">
        <v>78</v>
      </c>
      <c r="B38" s="85" t="s">
        <v>33</v>
      </c>
    </row>
    <row r="39" spans="1:5" x14ac:dyDescent="0.2">
      <c r="A39" s="31"/>
      <c r="B39" s="85" t="s">
        <v>34</v>
      </c>
    </row>
    <row r="40" spans="1:5" ht="12" thickBot="1" x14ac:dyDescent="0.25">
      <c r="A40" s="35"/>
      <c r="B40" s="36"/>
    </row>
    <row r="42" spans="1:5" x14ac:dyDescent="0.2">
      <c r="A42" s="143" t="s">
        <v>646</v>
      </c>
    </row>
    <row r="46" spans="1:5" x14ac:dyDescent="0.2">
      <c r="B46" s="144" t="s">
        <v>647</v>
      </c>
      <c r="C46" s="145" t="s">
        <v>648</v>
      </c>
    </row>
    <row r="47" spans="1:5" ht="22.5" x14ac:dyDescent="0.2">
      <c r="B47" s="146" t="s">
        <v>658</v>
      </c>
      <c r="C47" s="160" t="s">
        <v>649</v>
      </c>
      <c r="D47" s="160"/>
      <c r="E47" s="160"/>
    </row>
  </sheetData>
  <sheetProtection formatCells="0" formatColumns="0" formatRows="0" autoFilter="0" pivotTables="0"/>
  <mergeCells count="4">
    <mergeCell ref="A1:B1"/>
    <mergeCell ref="A2:B2"/>
    <mergeCell ref="A3:B3"/>
    <mergeCell ref="C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E20" sqref="E20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4" width="17" style="79" customWidth="1"/>
    <col min="5" max="5" width="11.85546875" style="79" bestFit="1" customWidth="1"/>
    <col min="6" max="16384" width="11.42578125" style="79"/>
  </cols>
  <sheetData>
    <row r="1" spans="1:3" s="78" customFormat="1" ht="18" customHeight="1" x14ac:dyDescent="0.25">
      <c r="A1" s="164" t="str">
        <f>'Notas a los Edos Financieros'!A1:B1</f>
        <v>Patronato del Parque Zoológico de León</v>
      </c>
      <c r="B1" s="165"/>
      <c r="C1" s="166"/>
    </row>
    <row r="2" spans="1:3" s="78" customFormat="1" ht="18" customHeight="1" x14ac:dyDescent="0.25">
      <c r="A2" s="167" t="s">
        <v>530</v>
      </c>
      <c r="B2" s="168"/>
      <c r="C2" s="169"/>
    </row>
    <row r="3" spans="1:3" s="78" customFormat="1" ht="18" customHeight="1" x14ac:dyDescent="0.25">
      <c r="A3" s="167" t="str">
        <f>'Notas a los Edos Financieros'!A3:B3</f>
        <v>Correspondiente del 01 de enero al 31 de diciembre 2019</v>
      </c>
      <c r="B3" s="168"/>
      <c r="C3" s="169"/>
    </row>
    <row r="4" spans="1:3" s="80" customFormat="1" ht="18" customHeight="1" x14ac:dyDescent="0.2">
      <c r="A4" s="170" t="s">
        <v>526</v>
      </c>
      <c r="B4" s="171"/>
      <c r="C4" s="172"/>
    </row>
    <row r="5" spans="1:3" x14ac:dyDescent="0.2">
      <c r="A5" s="95" t="s">
        <v>566</v>
      </c>
      <c r="B5" s="95"/>
      <c r="C5" s="96">
        <v>51839121.939999998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18705936.710000001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18705936.710000001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5" x14ac:dyDescent="0.2">
      <c r="A17" s="110">
        <v>3.2</v>
      </c>
      <c r="B17" s="103" t="s">
        <v>575</v>
      </c>
      <c r="C17" s="101">
        <v>0</v>
      </c>
    </row>
    <row r="18" spans="1:5" x14ac:dyDescent="0.2">
      <c r="A18" s="110">
        <v>3.3</v>
      </c>
      <c r="B18" s="105" t="s">
        <v>576</v>
      </c>
      <c r="C18" s="111">
        <v>0</v>
      </c>
    </row>
    <row r="19" spans="1:5" x14ac:dyDescent="0.2">
      <c r="A19" s="97"/>
      <c r="B19" s="112"/>
      <c r="C19" s="113"/>
    </row>
    <row r="20" spans="1:5" ht="12.75" x14ac:dyDescent="0.2">
      <c r="A20" s="114" t="s">
        <v>115</v>
      </c>
      <c r="B20" s="114"/>
      <c r="C20" s="96">
        <f>C5+C7-C15</f>
        <v>70545058.650000006</v>
      </c>
      <c r="D20" s="154" t="s">
        <v>659</v>
      </c>
      <c r="E20" s="155" t="s">
        <v>659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opLeftCell="A15" zoomScale="95" zoomScaleNormal="95" workbookViewId="0">
      <selection activeCell="E39" sqref="E39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4" width="15.140625" style="79" customWidth="1"/>
    <col min="5" max="5" width="15.140625" style="79" bestFit="1" customWidth="1"/>
    <col min="6" max="16384" width="11.42578125" style="79"/>
  </cols>
  <sheetData>
    <row r="1" spans="1:3" s="81" customFormat="1" ht="18.95" customHeight="1" x14ac:dyDescent="0.25">
      <c r="A1" s="173" t="str">
        <f>'Notas a los Edos Financieros'!A1:B1</f>
        <v>Patronato del Parque Zoológico de León</v>
      </c>
      <c r="B1" s="174"/>
      <c r="C1" s="175"/>
    </row>
    <row r="2" spans="1:3" s="81" customFormat="1" ht="18.95" customHeight="1" x14ac:dyDescent="0.25">
      <c r="A2" s="176" t="s">
        <v>531</v>
      </c>
      <c r="B2" s="177"/>
      <c r="C2" s="178"/>
    </row>
    <row r="3" spans="1:3" s="81" customFormat="1" ht="18.95" customHeight="1" x14ac:dyDescent="0.25">
      <c r="A3" s="176" t="str">
        <f>'Notas a los Edos Financieros'!A3:B3</f>
        <v>Correspondiente del 01 de enero al 31 de diciembre 2019</v>
      </c>
      <c r="B3" s="177"/>
      <c r="C3" s="178"/>
    </row>
    <row r="4" spans="1:3" x14ac:dyDescent="0.2">
      <c r="A4" s="170" t="s">
        <v>526</v>
      </c>
      <c r="B4" s="171"/>
      <c r="C4" s="172"/>
    </row>
    <row r="5" spans="1:3" x14ac:dyDescent="0.2">
      <c r="A5" s="125" t="s">
        <v>579</v>
      </c>
      <c r="B5" s="95"/>
      <c r="C5" s="118">
        <v>51839121.939999998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0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4">
        <v>2.2999999999999998</v>
      </c>
      <c r="B10" s="117" t="s">
        <v>269</v>
      </c>
      <c r="C10" s="128">
        <v>0</v>
      </c>
    </row>
    <row r="11" spans="1:3" x14ac:dyDescent="0.2">
      <c r="A11" s="134">
        <v>2.4</v>
      </c>
      <c r="B11" s="117" t="s">
        <v>270</v>
      </c>
      <c r="C11" s="128">
        <v>0</v>
      </c>
    </row>
    <row r="12" spans="1:3" x14ac:dyDescent="0.2">
      <c r="A12" s="134">
        <v>2.5</v>
      </c>
      <c r="B12" s="117" t="s">
        <v>271</v>
      </c>
      <c r="C12" s="128">
        <v>0</v>
      </c>
    </row>
    <row r="13" spans="1:3" x14ac:dyDescent="0.2">
      <c r="A13" s="134">
        <v>2.6</v>
      </c>
      <c r="B13" s="117" t="s">
        <v>272</v>
      </c>
      <c r="C13" s="128">
        <v>0</v>
      </c>
    </row>
    <row r="14" spans="1:3" x14ac:dyDescent="0.2">
      <c r="A14" s="134">
        <v>2.7</v>
      </c>
      <c r="B14" s="117" t="s">
        <v>273</v>
      </c>
      <c r="C14" s="128">
        <v>0</v>
      </c>
    </row>
    <row r="15" spans="1:3" x14ac:dyDescent="0.2">
      <c r="A15" s="134">
        <v>2.8</v>
      </c>
      <c r="B15" s="117" t="s">
        <v>274</v>
      </c>
      <c r="C15" s="128">
        <v>0</v>
      </c>
    </row>
    <row r="16" spans="1:3" x14ac:dyDescent="0.2">
      <c r="A16" s="134">
        <v>2.9</v>
      </c>
      <c r="B16" s="117" t="s">
        <v>276</v>
      </c>
      <c r="C16" s="128">
        <v>0</v>
      </c>
    </row>
    <row r="17" spans="1:3" x14ac:dyDescent="0.2">
      <c r="A17" s="134" t="s">
        <v>581</v>
      </c>
      <c r="B17" s="117" t="s">
        <v>582</v>
      </c>
      <c r="C17" s="128">
        <v>0</v>
      </c>
    </row>
    <row r="18" spans="1:3" x14ac:dyDescent="0.2">
      <c r="A18" s="134" t="s">
        <v>611</v>
      </c>
      <c r="B18" s="117" t="s">
        <v>278</v>
      </c>
      <c r="C18" s="128">
        <v>0</v>
      </c>
    </row>
    <row r="19" spans="1:3" x14ac:dyDescent="0.2">
      <c r="A19" s="134" t="s">
        <v>612</v>
      </c>
      <c r="B19" s="117" t="s">
        <v>583</v>
      </c>
      <c r="C19" s="128">
        <v>0</v>
      </c>
    </row>
    <row r="20" spans="1:3" x14ac:dyDescent="0.2">
      <c r="A20" s="134" t="s">
        <v>613</v>
      </c>
      <c r="B20" s="117" t="s">
        <v>584</v>
      </c>
      <c r="C20" s="128">
        <v>0</v>
      </c>
    </row>
    <row r="21" spans="1:3" x14ac:dyDescent="0.2">
      <c r="A21" s="134" t="s">
        <v>614</v>
      </c>
      <c r="B21" s="117" t="s">
        <v>585</v>
      </c>
      <c r="C21" s="128">
        <v>0</v>
      </c>
    </row>
    <row r="22" spans="1:3" x14ac:dyDescent="0.2">
      <c r="A22" s="134" t="s">
        <v>586</v>
      </c>
      <c r="B22" s="117" t="s">
        <v>587</v>
      </c>
      <c r="C22" s="128">
        <v>0</v>
      </c>
    </row>
    <row r="23" spans="1:3" x14ac:dyDescent="0.2">
      <c r="A23" s="134" t="s">
        <v>588</v>
      </c>
      <c r="B23" s="117" t="s">
        <v>589</v>
      </c>
      <c r="C23" s="128">
        <v>0</v>
      </c>
    </row>
    <row r="24" spans="1:3" x14ac:dyDescent="0.2">
      <c r="A24" s="134" t="s">
        <v>590</v>
      </c>
      <c r="B24" s="117" t="s">
        <v>591</v>
      </c>
      <c r="C24" s="128">
        <v>0</v>
      </c>
    </row>
    <row r="25" spans="1:3" x14ac:dyDescent="0.2">
      <c r="A25" s="134" t="s">
        <v>592</v>
      </c>
      <c r="B25" s="117" t="s">
        <v>593</v>
      </c>
      <c r="C25" s="128">
        <v>0</v>
      </c>
    </row>
    <row r="26" spans="1:3" x14ac:dyDescent="0.2">
      <c r="A26" s="134" t="s">
        <v>594</v>
      </c>
      <c r="B26" s="117" t="s">
        <v>595</v>
      </c>
      <c r="C26" s="128">
        <v>0</v>
      </c>
    </row>
    <row r="27" spans="1:3" x14ac:dyDescent="0.2">
      <c r="A27" s="134" t="s">
        <v>596</v>
      </c>
      <c r="B27" s="117" t="s">
        <v>597</v>
      </c>
      <c r="C27" s="128">
        <v>0</v>
      </c>
    </row>
    <row r="28" spans="1:3" x14ac:dyDescent="0.2">
      <c r="A28" s="134" t="s">
        <v>598</v>
      </c>
      <c r="B28" s="127" t="s">
        <v>599</v>
      </c>
      <c r="C28" s="128">
        <v>0</v>
      </c>
    </row>
    <row r="29" spans="1:3" x14ac:dyDescent="0.2">
      <c r="A29" s="135"/>
      <c r="B29" s="129"/>
      <c r="C29" s="130"/>
    </row>
    <row r="30" spans="1:3" x14ac:dyDescent="0.2">
      <c r="A30" s="131" t="s">
        <v>600</v>
      </c>
      <c r="B30" s="132"/>
      <c r="C30" s="133">
        <f>SUM(C31:C37)</f>
        <v>15293810.308341339</v>
      </c>
    </row>
    <row r="31" spans="1:3" x14ac:dyDescent="0.2">
      <c r="A31" s="134" t="s">
        <v>601</v>
      </c>
      <c r="B31" s="117" t="s">
        <v>472</v>
      </c>
      <c r="C31" s="128">
        <v>1065766.5</v>
      </c>
    </row>
    <row r="32" spans="1:3" x14ac:dyDescent="0.2">
      <c r="A32" s="134" t="s">
        <v>602</v>
      </c>
      <c r="B32" s="117" t="s">
        <v>113</v>
      </c>
      <c r="C32" s="128">
        <v>0</v>
      </c>
    </row>
    <row r="33" spans="1:5" x14ac:dyDescent="0.2">
      <c r="A33" s="134" t="s">
        <v>603</v>
      </c>
      <c r="B33" s="117" t="s">
        <v>482</v>
      </c>
      <c r="C33" s="128">
        <v>0</v>
      </c>
    </row>
    <row r="34" spans="1:5" x14ac:dyDescent="0.2">
      <c r="A34" s="134" t="s">
        <v>604</v>
      </c>
      <c r="B34" s="117" t="s">
        <v>605</v>
      </c>
      <c r="C34" s="128">
        <v>0</v>
      </c>
    </row>
    <row r="35" spans="1:5" x14ac:dyDescent="0.2">
      <c r="A35" s="134" t="s">
        <v>606</v>
      </c>
      <c r="B35" s="117" t="s">
        <v>607</v>
      </c>
      <c r="C35" s="128">
        <v>0</v>
      </c>
    </row>
    <row r="36" spans="1:5" x14ac:dyDescent="0.2">
      <c r="A36" s="134" t="s">
        <v>608</v>
      </c>
      <c r="B36" s="117" t="s">
        <v>490</v>
      </c>
      <c r="C36" s="128">
        <v>0</v>
      </c>
    </row>
    <row r="37" spans="1:5" x14ac:dyDescent="0.2">
      <c r="A37" s="134" t="s">
        <v>609</v>
      </c>
      <c r="B37" s="127" t="s">
        <v>610</v>
      </c>
      <c r="C37" s="128">
        <v>14228043.808341339</v>
      </c>
    </row>
    <row r="38" spans="1:5" x14ac:dyDescent="0.2">
      <c r="A38" s="119"/>
      <c r="B38" s="122"/>
      <c r="C38" s="123"/>
    </row>
    <row r="39" spans="1:5" ht="12.75" x14ac:dyDescent="0.2">
      <c r="A39" s="124" t="s">
        <v>117</v>
      </c>
      <c r="B39" s="95"/>
      <c r="C39" s="96">
        <f>C5-C7+C30</f>
        <v>67132932.248341337</v>
      </c>
      <c r="D39" s="154" t="s">
        <v>659</v>
      </c>
      <c r="E39" s="156" t="s">
        <v>659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2" workbookViewId="0">
      <selection activeCell="G41" sqref="G4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3" t="str">
        <f>'Notas a los Edos Financieros'!A1</f>
        <v>Patronato del Parque Zoológico de León</v>
      </c>
      <c r="B1" s="179"/>
      <c r="C1" s="179"/>
      <c r="D1" s="179"/>
      <c r="E1" s="179"/>
      <c r="F1" s="179"/>
      <c r="G1" s="68" t="s">
        <v>222</v>
      </c>
      <c r="H1" s="69">
        <f>'Notas a los Edos Financieros'!E1</f>
        <v>2019</v>
      </c>
    </row>
    <row r="2" spans="1:10" ht="18.95" customHeight="1" x14ac:dyDescent="0.2">
      <c r="A2" s="163" t="s">
        <v>532</v>
      </c>
      <c r="B2" s="179"/>
      <c r="C2" s="179"/>
      <c r="D2" s="179"/>
      <c r="E2" s="179"/>
      <c r="F2" s="179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0" t="str">
        <f>'Notas a los Edos Financieros'!A3</f>
        <v>Correspondiente del 01 de enero al 31 de diciembre 2019</v>
      </c>
      <c r="B3" s="181"/>
      <c r="C3" s="181"/>
      <c r="D3" s="181"/>
      <c r="E3" s="181"/>
      <c r="F3" s="181"/>
      <c r="G3" s="68" t="s">
        <v>226</v>
      </c>
      <c r="H3" s="69">
        <f>'Notas a los Edos Financieros'!E3</f>
        <v>3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64439866.996000014</v>
      </c>
      <c r="E36" s="75">
        <v>64439866.996000014</v>
      </c>
      <c r="F36" s="75">
        <f>E36-D36</f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65746930.659999996</v>
      </c>
      <c r="E37" s="75">
        <v>65746930.659999996</v>
      </c>
      <c r="F37" s="75">
        <f>E37-D37</f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1307063.6639999833</v>
      </c>
      <c r="E38" s="75">
        <v>1307063.6639999833</v>
      </c>
      <c r="F38" s="75">
        <f>E38-D38</f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51839121.939999998</v>
      </c>
      <c r="E39" s="75">
        <v>51839121.939999998</v>
      </c>
      <c r="F39" s="75">
        <f>E39-D39</f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51839121.939999998</v>
      </c>
      <c r="E40" s="75">
        <v>51839121.939999998</v>
      </c>
      <c r="F40" s="75">
        <f>E40-D40</f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64439867.000000022</v>
      </c>
      <c r="E41" s="75">
        <v>64439867.000000022</v>
      </c>
      <c r="F41" s="75">
        <f t="shared" ref="F41:F47" si="0">D41-E41</f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48278605.968341343</v>
      </c>
      <c r="E42" s="75">
        <v>48278605.968341343</v>
      </c>
      <c r="F42" s="75">
        <f t="shared" si="0"/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1307063.6640426917</v>
      </c>
      <c r="E43" s="75">
        <v>1307063.6640426917</v>
      </c>
      <c r="F43" s="75">
        <f t="shared" si="0"/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48278605.968341343</v>
      </c>
      <c r="E44" s="75">
        <v>48278605.968341343</v>
      </c>
      <c r="F44" s="75">
        <f t="shared" si="0"/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48278605.968341343</v>
      </c>
      <c r="E45" s="75">
        <v>48278605.968341343</v>
      </c>
      <c r="F45" s="75">
        <f t="shared" si="0"/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48278605.968341343</v>
      </c>
      <c r="E46" s="75">
        <v>48278605.968341343</v>
      </c>
      <c r="F46" s="75">
        <f t="shared" si="0"/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48278605.968341343</v>
      </c>
      <c r="E47" s="75">
        <v>48278605.968341343</v>
      </c>
      <c r="F47" s="7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D39" sqref="D3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2" t="s">
        <v>37</v>
      </c>
      <c r="B5" s="182"/>
      <c r="C5" s="182"/>
      <c r="D5" s="182"/>
      <c r="E5" s="182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3" t="s">
        <v>39</v>
      </c>
      <c r="C10" s="183"/>
      <c r="D10" s="183"/>
      <c r="E10" s="183"/>
    </row>
    <row r="11" spans="1:8" s="7" customFormat="1" ht="12.95" customHeight="1" x14ac:dyDescent="0.2">
      <c r="A11" s="14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643</v>
      </c>
      <c r="B12" s="183" t="s">
        <v>41</v>
      </c>
      <c r="C12" s="183"/>
      <c r="D12" s="183"/>
      <c r="E12" s="183"/>
    </row>
    <row r="13" spans="1:8" s="7" customFormat="1" ht="26.1" customHeight="1" x14ac:dyDescent="0.2">
      <c r="A13" s="141" t="s">
        <v>644</v>
      </c>
      <c r="B13" s="183" t="s">
        <v>42</v>
      </c>
      <c r="C13" s="183"/>
      <c r="D13" s="183"/>
      <c r="E13" s="183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645</v>
      </c>
      <c r="B15" s="23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4" t="s">
        <v>45</v>
      </c>
      <c r="C31" s="184"/>
      <c r="D31" s="184"/>
      <c r="E31" s="184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20">
        <v>0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20">
        <f>+Memoria!F37</f>
        <v>0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20">
        <v>0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20">
        <v>0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20">
        <f>+Memoria!F40</f>
        <v>0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20">
        <v>0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20">
        <f>+Memoria!F42</f>
        <v>0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20">
        <v>0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20">
        <v>0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20">
        <v>0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20">
        <v>0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20">
        <f>+Memoria!F47</f>
        <v>0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20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>
        <f>SUM(D33:D45)</f>
        <v>0</v>
      </c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opLeftCell="A27" zoomScale="95" zoomScaleNormal="95" workbookViewId="0">
      <selection activeCell="E64" sqref="E64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5.140625" style="61" bestFit="1" customWidth="1"/>
    <col min="11" max="16384" width="9.140625" style="61"/>
  </cols>
  <sheetData>
    <row r="1" spans="1:8" s="57" customFormat="1" ht="18.95" customHeight="1" x14ac:dyDescent="0.25">
      <c r="A1" s="161" t="str">
        <f>'Notas a los Edos Financieros'!A1</f>
        <v>Patronato del Parque Zoológico de León</v>
      </c>
      <c r="B1" s="162"/>
      <c r="C1" s="162"/>
      <c r="D1" s="162"/>
      <c r="E1" s="162"/>
      <c r="F1" s="162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1" t="s">
        <v>223</v>
      </c>
      <c r="B2" s="162"/>
      <c r="C2" s="162"/>
      <c r="D2" s="162"/>
      <c r="E2" s="162"/>
      <c r="F2" s="162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1" t="str">
        <f>'Notas a los Edos Financieros'!A3</f>
        <v>Correspondiente del 01 de enero al 31 de diciembre 2019</v>
      </c>
      <c r="B3" s="162"/>
      <c r="C3" s="162"/>
      <c r="D3" s="162"/>
      <c r="E3" s="162"/>
      <c r="F3" s="162"/>
      <c r="G3" s="55" t="s">
        <v>226</v>
      </c>
      <c r="H3" s="66">
        <f>'Notas a los Edos Financieros'!E3</f>
        <v>3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2856464.7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52558.66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f>SUM(C31:C35)</f>
        <v>754979.11</v>
      </c>
    </row>
    <row r="31" spans="1:8" x14ac:dyDescent="0.2">
      <c r="A31" s="63">
        <v>1141</v>
      </c>
      <c r="B31" s="61" t="s">
        <v>248</v>
      </c>
      <c r="C31" s="65">
        <v>754979.11</v>
      </c>
      <c r="D31" s="61" t="s">
        <v>650</v>
      </c>
      <c r="E31" s="61" t="s">
        <v>651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f>SUM(C40)</f>
        <v>818666.43</v>
      </c>
    </row>
    <row r="40" spans="1:8" x14ac:dyDescent="0.2">
      <c r="A40" s="63">
        <v>1151</v>
      </c>
      <c r="B40" s="61" t="s">
        <v>255</v>
      </c>
      <c r="C40" s="65">
        <v>818666.43</v>
      </c>
      <c r="D40" s="61" t="s">
        <v>652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10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10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10" x14ac:dyDescent="0.2">
      <c r="A52" s="63">
        <v>1230</v>
      </c>
      <c r="B52" s="61" t="s">
        <v>260</v>
      </c>
      <c r="C52" s="65">
        <f>+C53+C54+C55+C56+C57+C58+C59</f>
        <v>85974230.969999999</v>
      </c>
      <c r="D52" s="65">
        <v>0</v>
      </c>
      <c r="E52" s="65">
        <v>0</v>
      </c>
    </row>
    <row r="53" spans="1:10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10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10" x14ac:dyDescent="0.2">
      <c r="A55" s="63">
        <v>1233</v>
      </c>
      <c r="B55" s="61" t="s">
        <v>263</v>
      </c>
      <c r="C55" s="65">
        <v>78380460.010000005</v>
      </c>
      <c r="D55" s="65">
        <v>0</v>
      </c>
      <c r="E55" s="65">
        <v>0</v>
      </c>
    </row>
    <row r="56" spans="1:10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10" x14ac:dyDescent="0.2">
      <c r="A57" s="63">
        <v>1235</v>
      </c>
      <c r="B57" s="61" t="s">
        <v>265</v>
      </c>
      <c r="C57" s="65">
        <v>7593770.96</v>
      </c>
      <c r="D57" s="65">
        <v>0</v>
      </c>
      <c r="E57" s="65">
        <v>0</v>
      </c>
    </row>
    <row r="58" spans="1:10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  <c r="F58" s="148"/>
    </row>
    <row r="59" spans="1:10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  <c r="G59" s="65"/>
    </row>
    <row r="60" spans="1:10" x14ac:dyDescent="0.2">
      <c r="A60" s="63">
        <v>1240</v>
      </c>
      <c r="B60" s="61" t="s">
        <v>268</v>
      </c>
      <c r="C60" s="65">
        <f>+C61+C62+C63+C64+C65+C66+C67+C68</f>
        <v>30427732.530000001</v>
      </c>
      <c r="D60" s="65">
        <f>+D61+D62+D63+D64+D65+D66+D67+D68</f>
        <v>1065766.5</v>
      </c>
      <c r="E60" s="65">
        <f>+E61+E62+E63+E64+E65+E66+E67+E68</f>
        <v>7186953.5800000085</v>
      </c>
      <c r="F60" s="61" t="s">
        <v>653</v>
      </c>
      <c r="G60" s="148"/>
      <c r="H60" s="149"/>
      <c r="I60" s="150"/>
      <c r="J60" s="151"/>
    </row>
    <row r="61" spans="1:10" x14ac:dyDescent="0.2">
      <c r="A61" s="63">
        <v>1241</v>
      </c>
      <c r="B61" s="61" t="s">
        <v>269</v>
      </c>
      <c r="C61" s="65">
        <v>1697807.7</v>
      </c>
      <c r="D61" s="65">
        <v>223743.54964414414</v>
      </c>
      <c r="E61" s="65">
        <v>1508805.6390559201</v>
      </c>
      <c r="F61" s="61" t="s">
        <v>653</v>
      </c>
      <c r="G61" s="149"/>
      <c r="H61" s="148"/>
      <c r="I61" s="149"/>
    </row>
    <row r="62" spans="1:10" x14ac:dyDescent="0.2">
      <c r="A62" s="63">
        <v>1242</v>
      </c>
      <c r="B62" s="61" t="s">
        <v>270</v>
      </c>
      <c r="C62" s="65">
        <v>345469.04</v>
      </c>
      <c r="D62" s="65">
        <v>79884.298580950839</v>
      </c>
      <c r="E62" s="65">
        <v>538696.55846018204</v>
      </c>
      <c r="F62" s="61" t="s">
        <v>653</v>
      </c>
      <c r="G62" s="149"/>
      <c r="H62" s="148"/>
      <c r="I62" s="149"/>
    </row>
    <row r="63" spans="1:10" x14ac:dyDescent="0.2">
      <c r="A63" s="63">
        <v>1243</v>
      </c>
      <c r="B63" s="61" t="s">
        <v>271</v>
      </c>
      <c r="C63" s="65">
        <v>467142.94</v>
      </c>
      <c r="D63" s="65">
        <v>93750.083070685025</v>
      </c>
      <c r="E63" s="65">
        <v>632199.91916630603</v>
      </c>
      <c r="F63" s="61" t="s">
        <v>653</v>
      </c>
      <c r="G63" s="149"/>
      <c r="H63" s="148"/>
      <c r="I63" s="65"/>
    </row>
    <row r="64" spans="1:10" x14ac:dyDescent="0.2">
      <c r="A64" s="63">
        <v>1244</v>
      </c>
      <c r="B64" s="61" t="s">
        <v>272</v>
      </c>
      <c r="C64" s="65">
        <v>8558790.5700000003</v>
      </c>
      <c r="D64" s="65">
        <v>434230.42554249469</v>
      </c>
      <c r="E64" s="65">
        <v>2928215.43123898</v>
      </c>
      <c r="F64" s="61" t="s">
        <v>653</v>
      </c>
      <c r="G64" s="149"/>
      <c r="H64" s="148"/>
      <c r="I64" s="65"/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  <c r="G65" s="149"/>
      <c r="H65" s="148"/>
    </row>
    <row r="66" spans="1:9" x14ac:dyDescent="0.2">
      <c r="A66" s="63">
        <v>1246</v>
      </c>
      <c r="B66" s="61" t="s">
        <v>274</v>
      </c>
      <c r="C66" s="65">
        <v>2868320.92</v>
      </c>
      <c r="D66" s="65">
        <v>234158.14316172534</v>
      </c>
      <c r="E66" s="65">
        <v>1579036.03207862</v>
      </c>
      <c r="F66" s="61" t="s">
        <v>653</v>
      </c>
      <c r="G66" s="149"/>
      <c r="H66" s="148"/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  <c r="H67" s="149"/>
    </row>
    <row r="68" spans="1:9" x14ac:dyDescent="0.2">
      <c r="A68" s="63">
        <v>1248</v>
      </c>
      <c r="B68" s="61" t="s">
        <v>276</v>
      </c>
      <c r="C68" s="65">
        <v>16490201.359999999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153" t="s">
        <v>659</v>
      </c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f>SUM(C102:C110)</f>
        <v>2712748.67</v>
      </c>
      <c r="D101" s="65">
        <f>SUM(D102:D110)</f>
        <v>1372297.43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887823.94</v>
      </c>
      <c r="D103" s="65">
        <v>887823.94</v>
      </c>
      <c r="E103" s="65">
        <f>+C103-D103</f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484473.49</v>
      </c>
      <c r="D108" s="65">
        <f>+C108</f>
        <v>484473.49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1340451.24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f>SUM(C112:C114)</f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48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0"/>
  <sheetViews>
    <sheetView topLeftCell="A199" zoomScaleNormal="100" workbookViewId="0">
      <selection activeCell="C117" sqref="C117:C126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6" width="13.140625" style="61" customWidth="1"/>
    <col min="7" max="16384" width="9.140625" style="61"/>
  </cols>
  <sheetData>
    <row r="1" spans="1:5" s="67" customFormat="1" ht="18.95" customHeight="1" x14ac:dyDescent="0.25">
      <c r="A1" s="158" t="str">
        <f>ESF!A1</f>
        <v>Patronato del Parque Zoológico de León</v>
      </c>
      <c r="B1" s="158"/>
      <c r="C1" s="158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8" t="s">
        <v>335</v>
      </c>
      <c r="B2" s="158"/>
      <c r="C2" s="158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8" t="str">
        <f>ESF!A3</f>
        <v>Correspondiente del 01 de enero al 31 de diciembre 2019</v>
      </c>
      <c r="B3" s="158"/>
      <c r="C3" s="158"/>
      <c r="D3" s="55" t="s">
        <v>226</v>
      </c>
      <c r="E3" s="66">
        <f>'Notas a los Edos Financieros'!E3</f>
        <v>3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f>SUM(C47:C54)</f>
        <v>56641633.990000002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56641633.990000002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f>+C65</f>
        <v>13539228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SUM(C66:C69)</f>
        <v>13539228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13539228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f>+C74+C77+C83+C85+C87</f>
        <v>148921.66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f>+C75+C76</f>
        <v>148921.66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148921.66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6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6" x14ac:dyDescent="0.2">
      <c r="A98" s="92">
        <v>5000</v>
      </c>
      <c r="B98" s="90" t="s">
        <v>391</v>
      </c>
      <c r="C98" s="93">
        <f>+C99+C127+C160+C170+C185+C218</f>
        <v>67132932.25</v>
      </c>
      <c r="D98" s="94">
        <f>C98/C98</f>
        <v>1</v>
      </c>
      <c r="E98" s="90"/>
    </row>
    <row r="99" spans="1:6" x14ac:dyDescent="0.2">
      <c r="A99" s="92">
        <v>5100</v>
      </c>
      <c r="B99" s="90" t="s">
        <v>392</v>
      </c>
      <c r="C99" s="93">
        <f>+C100+C107+C117</f>
        <v>66067165.75</v>
      </c>
      <c r="D99" s="94">
        <f t="shared" ref="D99:D105" si="0">C99/$C$99</f>
        <v>1</v>
      </c>
      <c r="E99" s="90"/>
    </row>
    <row r="100" spans="1:6" x14ac:dyDescent="0.2">
      <c r="A100" s="92">
        <v>5110</v>
      </c>
      <c r="B100" s="90" t="s">
        <v>393</v>
      </c>
      <c r="C100" s="93">
        <v>32119704.73</v>
      </c>
      <c r="D100" s="94">
        <f t="shared" si="0"/>
        <v>0.48616743832393022</v>
      </c>
      <c r="E100" s="90"/>
    </row>
    <row r="101" spans="1:6" ht="33.75" x14ac:dyDescent="0.2">
      <c r="A101" s="92">
        <v>5111</v>
      </c>
      <c r="B101" s="90" t="s">
        <v>394</v>
      </c>
      <c r="C101" s="93">
        <v>14761430.779999999</v>
      </c>
      <c r="D101" s="94">
        <f t="shared" si="0"/>
        <v>0.22343066502743081</v>
      </c>
      <c r="E101" s="147" t="s">
        <v>654</v>
      </c>
    </row>
    <row r="102" spans="1:6" x14ac:dyDescent="0.2">
      <c r="A102" s="92">
        <v>5112</v>
      </c>
      <c r="B102" s="90" t="s">
        <v>395</v>
      </c>
      <c r="C102" s="93">
        <v>1331948.7</v>
      </c>
      <c r="D102" s="94">
        <f t="shared" si="0"/>
        <v>2.0160524291902137E-2</v>
      </c>
      <c r="E102" s="90"/>
    </row>
    <row r="103" spans="1:6" x14ac:dyDescent="0.2">
      <c r="A103" s="92">
        <v>5113</v>
      </c>
      <c r="B103" s="90" t="s">
        <v>396</v>
      </c>
      <c r="C103" s="93">
        <v>5075775.2300000004</v>
      </c>
      <c r="D103" s="94">
        <f t="shared" si="0"/>
        <v>7.682750080738858E-2</v>
      </c>
      <c r="E103" s="90"/>
    </row>
    <row r="104" spans="1:6" x14ac:dyDescent="0.2">
      <c r="A104" s="92">
        <v>5114</v>
      </c>
      <c r="B104" s="90" t="s">
        <v>397</v>
      </c>
      <c r="C104" s="93">
        <v>4330268.87</v>
      </c>
      <c r="D104" s="94">
        <f t="shared" si="0"/>
        <v>6.5543433274947174E-2</v>
      </c>
      <c r="E104" s="90"/>
    </row>
    <row r="105" spans="1:6" ht="33.75" x14ac:dyDescent="0.2">
      <c r="A105" s="92">
        <v>5115</v>
      </c>
      <c r="B105" s="90" t="s">
        <v>398</v>
      </c>
      <c r="C105" s="93">
        <v>6620281.1500000004</v>
      </c>
      <c r="D105" s="94">
        <f t="shared" si="0"/>
        <v>0.10020531492226152</v>
      </c>
      <c r="E105" s="147" t="s">
        <v>655</v>
      </c>
    </row>
    <row r="106" spans="1:6" ht="12.75" x14ac:dyDescent="0.2">
      <c r="A106" s="92">
        <v>5116</v>
      </c>
      <c r="B106" s="90" t="s">
        <v>399</v>
      </c>
      <c r="C106" s="93">
        <v>0</v>
      </c>
      <c r="D106" s="94">
        <f t="shared" ref="D106:D163" si="1">C106/$C$99</f>
        <v>0</v>
      </c>
      <c r="E106" s="90"/>
      <c r="F106" s="152" t="s">
        <v>659</v>
      </c>
    </row>
    <row r="107" spans="1:6" x14ac:dyDescent="0.2">
      <c r="A107" s="92">
        <v>5120</v>
      </c>
      <c r="B107" s="90" t="s">
        <v>400</v>
      </c>
      <c r="C107" s="93">
        <v>17478802.18</v>
      </c>
      <c r="D107" s="94">
        <f>C107/$C$99</f>
        <v>0.26456110204788069</v>
      </c>
      <c r="E107" s="90"/>
    </row>
    <row r="108" spans="1:6" x14ac:dyDescent="0.2">
      <c r="A108" s="92">
        <v>5121</v>
      </c>
      <c r="B108" s="90" t="s">
        <v>401</v>
      </c>
      <c r="C108" s="93">
        <v>749133.33</v>
      </c>
      <c r="D108" s="94">
        <f t="shared" si="1"/>
        <v>1.1338965755466814E-2</v>
      </c>
      <c r="E108" s="90"/>
    </row>
    <row r="109" spans="1:6" ht="22.5" x14ac:dyDescent="0.2">
      <c r="A109" s="92">
        <v>5122</v>
      </c>
      <c r="B109" s="90" t="s">
        <v>402</v>
      </c>
      <c r="C109" s="93">
        <v>445336.45</v>
      </c>
      <c r="D109" s="94">
        <f>C109/$C$99</f>
        <v>6.7406622479487853E-3</v>
      </c>
      <c r="E109" s="147" t="s">
        <v>656</v>
      </c>
    </row>
    <row r="110" spans="1:6" x14ac:dyDescent="0.2">
      <c r="A110" s="92">
        <v>5123</v>
      </c>
      <c r="B110" s="90" t="s">
        <v>403</v>
      </c>
      <c r="C110" s="93">
        <v>4415521.54</v>
      </c>
      <c r="D110" s="94">
        <f>C110/$C$99</f>
        <v>6.6833827210152422E-2</v>
      </c>
      <c r="E110" s="90"/>
    </row>
    <row r="111" spans="1:6" x14ac:dyDescent="0.2">
      <c r="A111" s="92">
        <v>5124</v>
      </c>
      <c r="B111" s="90" t="s">
        <v>404</v>
      </c>
      <c r="C111" s="93">
        <v>337065.1</v>
      </c>
      <c r="D111" s="94">
        <f>C111/$C$99</f>
        <v>5.1018550012492401E-3</v>
      </c>
      <c r="E111" s="90"/>
    </row>
    <row r="112" spans="1:6" x14ac:dyDescent="0.2">
      <c r="A112" s="92">
        <v>5125</v>
      </c>
      <c r="B112" s="90" t="s">
        <v>405</v>
      </c>
      <c r="C112" s="93">
        <v>252756.86</v>
      </c>
      <c r="D112" s="94">
        <f t="shared" si="1"/>
        <v>3.8257560640097533E-3</v>
      </c>
      <c r="E112" s="90"/>
    </row>
    <row r="113" spans="1:6" x14ac:dyDescent="0.2">
      <c r="A113" s="92">
        <v>5126</v>
      </c>
      <c r="B113" s="90" t="s">
        <v>406</v>
      </c>
      <c r="C113" s="93">
        <v>737279.51</v>
      </c>
      <c r="D113" s="94">
        <f t="shared" si="1"/>
        <v>1.1159545011963829E-2</v>
      </c>
      <c r="E113" s="90"/>
    </row>
    <row r="114" spans="1:6" x14ac:dyDescent="0.2">
      <c r="A114" s="92">
        <v>5127</v>
      </c>
      <c r="B114" s="90" t="s">
        <v>407</v>
      </c>
      <c r="C114" s="93">
        <v>257079.2</v>
      </c>
      <c r="D114" s="94">
        <f t="shared" si="1"/>
        <v>3.8911794850227856E-3</v>
      </c>
      <c r="E114" s="90"/>
    </row>
    <row r="115" spans="1:6" x14ac:dyDescent="0.2">
      <c r="A115" s="92">
        <v>5128</v>
      </c>
      <c r="B115" s="90" t="s">
        <v>408</v>
      </c>
      <c r="C115" s="93">
        <v>0</v>
      </c>
      <c r="D115" s="94">
        <f t="shared" si="1"/>
        <v>0</v>
      </c>
      <c r="E115" s="90"/>
    </row>
    <row r="116" spans="1:6" x14ac:dyDescent="0.2">
      <c r="A116" s="92">
        <v>5129</v>
      </c>
      <c r="B116" s="90" t="s">
        <v>409</v>
      </c>
      <c r="C116" s="93">
        <v>195126.34</v>
      </c>
      <c r="D116" s="94">
        <f t="shared" si="1"/>
        <v>2.9534540763919482E-3</v>
      </c>
      <c r="E116" s="90"/>
    </row>
    <row r="117" spans="1:6" x14ac:dyDescent="0.2">
      <c r="A117" s="92">
        <v>5130</v>
      </c>
      <c r="B117" s="90" t="s">
        <v>410</v>
      </c>
      <c r="C117" s="93">
        <v>16468658.84</v>
      </c>
      <c r="D117" s="94">
        <f t="shared" si="1"/>
        <v>0.24927145962818906</v>
      </c>
      <c r="E117" s="90"/>
      <c r="F117" s="93" t="s">
        <v>659</v>
      </c>
    </row>
    <row r="118" spans="1:6" x14ac:dyDescent="0.2">
      <c r="A118" s="92">
        <v>5131</v>
      </c>
      <c r="B118" s="90" t="s">
        <v>411</v>
      </c>
      <c r="C118" s="93">
        <v>1953966.49</v>
      </c>
      <c r="D118" s="94">
        <f t="shared" si="1"/>
        <v>2.9575455036074404E-2</v>
      </c>
      <c r="E118" s="90"/>
    </row>
    <row r="119" spans="1:6" x14ac:dyDescent="0.2">
      <c r="A119" s="92">
        <v>5132</v>
      </c>
      <c r="B119" s="90" t="s">
        <v>412</v>
      </c>
      <c r="C119" s="93">
        <v>598643.38</v>
      </c>
      <c r="D119" s="94">
        <f t="shared" si="1"/>
        <v>9.0611330636655926E-3</v>
      </c>
      <c r="E119" s="90"/>
    </row>
    <row r="120" spans="1:6" x14ac:dyDescent="0.2">
      <c r="A120" s="92">
        <v>5133</v>
      </c>
      <c r="B120" s="90" t="s">
        <v>413</v>
      </c>
      <c r="C120" s="93">
        <v>474983.47</v>
      </c>
      <c r="D120" s="94">
        <f t="shared" si="1"/>
        <v>7.1894028540190552E-3</v>
      </c>
      <c r="E120" s="90"/>
    </row>
    <row r="121" spans="1:6" x14ac:dyDescent="0.2">
      <c r="A121" s="92">
        <v>5134</v>
      </c>
      <c r="B121" s="90" t="s">
        <v>414</v>
      </c>
      <c r="C121" s="93">
        <v>1283287.78</v>
      </c>
      <c r="D121" s="94">
        <f t="shared" si="1"/>
        <v>1.942398717172153E-2</v>
      </c>
      <c r="E121" s="90"/>
    </row>
    <row r="122" spans="1:6" x14ac:dyDescent="0.2">
      <c r="A122" s="92">
        <v>5135</v>
      </c>
      <c r="B122" s="90" t="s">
        <v>415</v>
      </c>
      <c r="C122" s="93">
        <v>2695726.59</v>
      </c>
      <c r="D122" s="94">
        <f t="shared" si="1"/>
        <v>4.0802818758726607E-2</v>
      </c>
      <c r="E122" s="90"/>
    </row>
    <row r="123" spans="1:6" x14ac:dyDescent="0.2">
      <c r="A123" s="92">
        <v>5136</v>
      </c>
      <c r="B123" s="90" t="s">
        <v>416</v>
      </c>
      <c r="C123" s="93">
        <v>2360360.9900000002</v>
      </c>
      <c r="D123" s="94">
        <f t="shared" si="1"/>
        <v>3.5726687579298803E-2</v>
      </c>
      <c r="E123" s="90"/>
    </row>
    <row r="124" spans="1:6" x14ac:dyDescent="0.2">
      <c r="A124" s="92">
        <v>5137</v>
      </c>
      <c r="B124" s="90" t="s">
        <v>417</v>
      </c>
      <c r="C124" s="93">
        <v>260008.56</v>
      </c>
      <c r="D124" s="94">
        <f t="shared" si="1"/>
        <v>3.9355186051703754E-3</v>
      </c>
      <c r="E124" s="90"/>
    </row>
    <row r="125" spans="1:6" x14ac:dyDescent="0.2">
      <c r="A125" s="92">
        <v>5138</v>
      </c>
      <c r="B125" s="90" t="s">
        <v>418</v>
      </c>
      <c r="C125" s="93">
        <v>5685230.8200000003</v>
      </c>
      <c r="D125" s="94">
        <f t="shared" si="1"/>
        <v>8.6052288689257114E-2</v>
      </c>
      <c r="E125" s="90"/>
    </row>
    <row r="126" spans="1:6" x14ac:dyDescent="0.2">
      <c r="A126" s="92">
        <v>5139</v>
      </c>
      <c r="B126" s="90" t="s">
        <v>419</v>
      </c>
      <c r="C126" s="93">
        <v>576341.31999999995</v>
      </c>
      <c r="D126" s="94">
        <f t="shared" si="1"/>
        <v>8.723566592532388E-3</v>
      </c>
      <c r="E126" s="90"/>
    </row>
    <row r="127" spans="1:6" x14ac:dyDescent="0.2">
      <c r="A127" s="92">
        <v>5200</v>
      </c>
      <c r="B127" s="90" t="s">
        <v>420</v>
      </c>
      <c r="C127" s="93">
        <v>0</v>
      </c>
      <c r="D127" s="94">
        <f t="shared" si="1"/>
        <v>0</v>
      </c>
      <c r="E127" s="90"/>
    </row>
    <row r="128" spans="1:6" x14ac:dyDescent="0.2">
      <c r="A128" s="92">
        <v>5210</v>
      </c>
      <c r="B128" s="90" t="s">
        <v>421</v>
      </c>
      <c r="C128" s="93">
        <v>0</v>
      </c>
      <c r="D128" s="94">
        <f t="shared" si="1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1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1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1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1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1"/>
        <v>0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1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1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1"/>
        <v>0</v>
      </c>
      <c r="E136" s="90"/>
    </row>
    <row r="137" spans="1:5" x14ac:dyDescent="0.2">
      <c r="A137" s="92">
        <v>5240</v>
      </c>
      <c r="B137" s="90" t="s">
        <v>372</v>
      </c>
      <c r="C137" s="93">
        <v>0</v>
      </c>
      <c r="D137" s="94">
        <f t="shared" si="1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1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1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1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1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1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1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1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1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1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1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1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1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1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1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1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1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1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1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1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1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1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1"/>
        <v>0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>
        <f t="shared" si="1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1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1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1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2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2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2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2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2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2"/>
        <v>0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>
        <f t="shared" si="2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2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2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2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2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2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2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2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2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2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2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2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2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2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2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+C186</f>
        <v>1065766.5</v>
      </c>
      <c r="D185" s="94">
        <f t="shared" si="2"/>
        <v>1.6131560782142375E-2</v>
      </c>
      <c r="E185" s="90"/>
    </row>
    <row r="186" spans="1:5" x14ac:dyDescent="0.2">
      <c r="A186" s="92">
        <v>5510</v>
      </c>
      <c r="B186" s="90" t="s">
        <v>472</v>
      </c>
      <c r="C186" s="93">
        <f>+C191</f>
        <v>1065766.5</v>
      </c>
      <c r="D186" s="94">
        <f t="shared" si="2"/>
        <v>1.6131560782142375E-2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2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2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2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2"/>
        <v>0</v>
      </c>
      <c r="E190" s="90"/>
    </row>
    <row r="191" spans="1:5" x14ac:dyDescent="0.2">
      <c r="A191" s="92">
        <v>5515</v>
      </c>
      <c r="B191" s="90" t="s">
        <v>477</v>
      </c>
      <c r="C191" s="93">
        <v>1065766.5</v>
      </c>
      <c r="D191" s="94">
        <f t="shared" si="2"/>
        <v>1.6131560782142375E-2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2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2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2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2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2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2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2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2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2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2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2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2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2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2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2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2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2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2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2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2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2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2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2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2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2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2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2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2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2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9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619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620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621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9" sqref="D29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3" t="str">
        <f>ESF!A1</f>
        <v>Patronato del Parque Zoológico de León</v>
      </c>
      <c r="B1" s="163"/>
      <c r="C1" s="163"/>
      <c r="D1" s="68" t="s">
        <v>222</v>
      </c>
      <c r="E1" s="69">
        <f>ESF!H1</f>
        <v>2019</v>
      </c>
    </row>
    <row r="2" spans="1:5" ht="18.95" customHeight="1" x14ac:dyDescent="0.2">
      <c r="A2" s="163" t="s">
        <v>500</v>
      </c>
      <c r="B2" s="163"/>
      <c r="C2" s="163"/>
      <c r="D2" s="68" t="s">
        <v>224</v>
      </c>
      <c r="E2" s="69" t="str">
        <f>ESF!H2</f>
        <v>Trimestral</v>
      </c>
    </row>
    <row r="3" spans="1:5" ht="18.95" customHeight="1" x14ac:dyDescent="0.2">
      <c r="A3" s="163" t="str">
        <f>ESF!A3</f>
        <v>Correspondiente del 01 de enero al 31 de diciembre 2019</v>
      </c>
      <c r="B3" s="163"/>
      <c r="C3" s="163"/>
      <c r="D3" s="68" t="s">
        <v>226</v>
      </c>
      <c r="E3" s="69">
        <f>ESF!H3</f>
        <v>3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11429029.390000001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24297091.710000001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3412126.4</v>
      </c>
    </row>
    <row r="15" spans="1:5" x14ac:dyDescent="0.2">
      <c r="A15" s="74">
        <v>3220</v>
      </c>
      <c r="B15" s="70" t="s">
        <v>505</v>
      </c>
      <c r="C15" s="75">
        <v>72567589.349999994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topLeftCell="A11" workbookViewId="0">
      <selection activeCell="C28" sqref="C2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3" t="str">
        <f>ESF!A1</f>
        <v>Patronato del Parque Zoológico de León</v>
      </c>
      <c r="B1" s="163"/>
      <c r="C1" s="163"/>
      <c r="D1" s="68" t="s">
        <v>222</v>
      </c>
      <c r="E1" s="69">
        <f>ESF!H1</f>
        <v>2019</v>
      </c>
    </row>
    <row r="2" spans="1:5" s="76" customFormat="1" ht="18.95" customHeight="1" x14ac:dyDescent="0.25">
      <c r="A2" s="163" t="s">
        <v>518</v>
      </c>
      <c r="B2" s="163"/>
      <c r="C2" s="163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3" t="str">
        <f>ESF!A3</f>
        <v>Correspondiente del 01 de enero al 31 de diciembre 2019</v>
      </c>
      <c r="B3" s="163"/>
      <c r="C3" s="163"/>
      <c r="D3" s="68" t="s">
        <v>226</v>
      </c>
      <c r="E3" s="69">
        <f>ESF!H3</f>
        <v>3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79999.66</v>
      </c>
      <c r="D8" s="75">
        <v>84999.66</v>
      </c>
      <c r="E8" s="75">
        <f>C8-D8</f>
        <v>-5000</v>
      </c>
    </row>
    <row r="9" spans="1:5" x14ac:dyDescent="0.2">
      <c r="A9" s="74">
        <v>1112</v>
      </c>
      <c r="B9" s="70" t="s">
        <v>520</v>
      </c>
      <c r="C9" s="75">
        <v>463536.92</v>
      </c>
      <c r="D9" s="75">
        <v>981876.61</v>
      </c>
      <c r="E9" s="75">
        <f>C9-D9</f>
        <v>-518339.69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  <c r="E10" s="75">
        <f t="shared" ref="E10:E14" si="0">C10-D10</f>
        <v>0</v>
      </c>
    </row>
    <row r="11" spans="1:5" x14ac:dyDescent="0.2">
      <c r="A11" s="74">
        <v>1114</v>
      </c>
      <c r="B11" s="70" t="s">
        <v>228</v>
      </c>
      <c r="C11" s="75">
        <v>2856464.7</v>
      </c>
      <c r="D11" s="75">
        <v>2432543.04</v>
      </c>
      <c r="E11" s="75">
        <f t="shared" si="0"/>
        <v>423921.66000000015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  <c r="E12" s="75">
        <f t="shared" si="0"/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  <c r="E13" s="75">
        <f t="shared" si="0"/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  <c r="E14" s="75">
        <f t="shared" si="0"/>
        <v>0</v>
      </c>
    </row>
    <row r="15" spans="1:5" x14ac:dyDescent="0.2">
      <c r="A15" s="74">
        <v>1110</v>
      </c>
      <c r="B15" s="70" t="s">
        <v>524</v>
      </c>
      <c r="C15" s="75">
        <f>SUM(C8:C14)</f>
        <v>3400001.2800000003</v>
      </c>
      <c r="D15" s="75">
        <f>SUM(D8:D14)</f>
        <v>3499419.31</v>
      </c>
      <c r="E15" s="75">
        <f>SUM(E8:E14)</f>
        <v>-99418.029999999853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f>+C23</f>
        <v>1707291.19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1707291.19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f>+C29+C34+C36+C32</f>
        <v>-112065.18000000005</v>
      </c>
    </row>
    <row r="29" spans="1:5" x14ac:dyDescent="0.2">
      <c r="A29" s="74">
        <v>1241</v>
      </c>
      <c r="B29" s="70" t="s">
        <v>269</v>
      </c>
      <c r="C29" s="75">
        <v>50516.38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-499999.95999999996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127890.51999999999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209527.87999999989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f>+C47+C56+C59+C65+C67+C69</f>
        <v>1065766.5</v>
      </c>
      <c r="D46" s="75">
        <f>+D47+D56+D59+D65+D67+D69</f>
        <v>709822.78</v>
      </c>
    </row>
    <row r="47" spans="1:5" x14ac:dyDescent="0.2">
      <c r="A47" s="74">
        <v>5510</v>
      </c>
      <c r="B47" s="70" t="s">
        <v>472</v>
      </c>
      <c r="C47" s="75">
        <f>+C48+C49+C50+C51+C52+C53+C54+C55</f>
        <v>1065766.5</v>
      </c>
      <c r="D47" s="75">
        <f>+D48+D49+D50+D51+D52+D53+D54+D55</f>
        <v>709822.78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1065766.5</v>
      </c>
      <c r="D52" s="75">
        <v>709822.78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2020-01-24T15:46:09Z</cp:lastPrinted>
  <dcterms:created xsi:type="dcterms:W3CDTF">2012-12-11T20:36:24Z</dcterms:created>
  <dcterms:modified xsi:type="dcterms:W3CDTF">2020-01-24T18:30:48Z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